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30" windowHeight="5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<sst xmlns="http://schemas.openxmlformats.org/spreadsheetml/2006/main" count="191" uniqueCount="178">
  <si>
    <t>1.</t>
  </si>
  <si>
    <t>1.1.</t>
  </si>
  <si>
    <t>1.1.1.</t>
  </si>
  <si>
    <t>1.1.1.1.</t>
  </si>
  <si>
    <t>1.2.</t>
  </si>
  <si>
    <t>1.2.1.</t>
  </si>
  <si>
    <t>2.</t>
  </si>
  <si>
    <t>I.</t>
  </si>
  <si>
    <t>3.</t>
  </si>
  <si>
    <t>4.</t>
  </si>
  <si>
    <t>3.2.</t>
  </si>
  <si>
    <t>3.2.1.</t>
  </si>
  <si>
    <t>3.2.1.1.</t>
  </si>
  <si>
    <t>4.1.1.</t>
  </si>
  <si>
    <t>4.1.1.1.</t>
  </si>
  <si>
    <t>6.</t>
  </si>
  <si>
    <t>6.1.</t>
  </si>
  <si>
    <t>2.1.</t>
  </si>
  <si>
    <t>2.1.1.</t>
  </si>
  <si>
    <t>II.</t>
  </si>
  <si>
    <t>1.1.2.</t>
  </si>
  <si>
    <t>3.1.</t>
  </si>
  <si>
    <t>3.1.1.</t>
  </si>
  <si>
    <t>3.1.1.1.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</si>
  <si>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</si>
  <si>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</si>
  <si>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</si>
  <si>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</si>
  <si>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</si>
  <si>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</si>
  <si>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182 1 05 02010 02 0000 110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</si>
  <si>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</si>
  <si>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</si>
  <si>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</si>
  <si>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</si>
  <si>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</si>
  <si>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</si>
  <si>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</si>
  <si>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</si>
  <si>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</si>
  <si>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</si>
  <si>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</si>
  <si>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</si>
  <si>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</si>
  <si>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</si>
  <si>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</si>
  <si>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</si>
  <si>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</si>
  <si>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</si>
  <si>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</si>
  <si>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</si>
  <si>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</si>
  <si>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</si>
  <si>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</si>
  <si>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</si>
  <si>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</si>
  <si>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</si>
  <si>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</si>
  <si>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</si>
  <si>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</si>
  <si>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</si>
  <si>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</si>
  <si>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</si>
  <si>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</si>
  <si>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</si>
  <si>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</si>
  <si>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</si>
  <si>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</si>
  <si>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</si>
  <si>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</si>
  <si>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</si>
  <si>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</si>
  <si>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</si>
  <si>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</si>
  <si>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</si>
  <si>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</si>
  <si>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</si>
  <si>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</si>
  <si>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</si>
  <si>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</si>
  <si>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</si>
  <si>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</si>
  <si>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</si>
  <si>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</si>
  <si>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</si>
  <si>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</si>
  <si>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</si>
  <si>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</si>
  <si>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</si>
  <si>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000 1 17 05000 00 0000 180</t>
  </si>
  <si>
    <t>Прочие неналоговые доходы</t>
  </si>
  <si>
    <t>3.1.1.1.1.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</si>
  <si>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</si>
  <si>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</si>
  <si>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000 1 05 01020 01 0000 110</t>
  </si>
  <si>
    <t>000 1 05 02000 02 0000 110</t>
  </si>
  <si>
    <t>000 1 06 01000 00 0000 110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</si>
  <si>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</si>
  <si>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</si>
  <si>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</si>
  <si>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</si>
  <si>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</si>
  <si>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</si>
  <si>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</si>
  <si>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</si>
  <si>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4.1.1.1.1.</t>
  </si>
  <si>
    <t>867 1 13 02993 03 0100 130</t>
  </si>
  <si>
    <t>000 1 05 01010 01 0000 110</t>
  </si>
  <si>
    <t>№ п/п</t>
  </si>
  <si>
    <t>Код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</si>
  <si>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</si>
  <si>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</si>
  <si>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</si>
  <si>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</si>
  <si>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</si>
  <si>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</si>
  <si>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</si>
  <si>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</si>
  <si>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</si>
  <si>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6.1.1.</t>
  </si>
  <si>
    <t>1.2.1.1.</t>
  </si>
  <si>
    <t>1.3.</t>
  </si>
  <si>
    <t>182 1 05 04000 02 0000 110</t>
  </si>
  <si>
    <t>1.3.1.</t>
  </si>
  <si>
    <t>182 1 05 04030 02 0000 110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</si>
  <si>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</si>
  <si>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</si>
  <si>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</si>
  <si>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</si>
  <si>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</si>
  <si>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</si>
  <si>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</si>
  <si>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Сумма на 2016 год, тыс.руб.</t>
  </si>
  <si>
    <t>806 1 16 90030 03 0100 140</t>
  </si>
  <si>
    <t>807 1 16 90030 03 0100 140</t>
  </si>
  <si>
    <t>859 1 16 90030 03 0100 140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</si>
  <si>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</si>
  <si>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</si>
  <si>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</si>
  <si>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</si>
  <si>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</si>
  <si>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</si>
  <si>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</si>
  <si>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</si>
  <si>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</si>
  <si>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</si>
  <si>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5.</t>
  </si>
  <si>
    <t>5.1.</t>
  </si>
  <si>
    <t>5.2.</t>
  </si>
  <si>
    <t>5.2.1.</t>
  </si>
  <si>
    <t>5.2.1.1.</t>
  </si>
  <si>
    <t>5.2.1.2.</t>
  </si>
  <si>
    <t>5.2.1.3.</t>
  </si>
  <si>
    <t>5.2.1.4.</t>
  </si>
  <si>
    <t>Налог, взимаемый в связи с применением патентной системы налогобложения</t>
  </si>
  <si>
    <t xml:space="preserve">Налог, взимаемый в связи с применением патентной системы налогобложения, зачисляемый в бюджеты городов федерального значения </t>
  </si>
  <si>
    <t>Наименование кода дохода бюджета</t>
  </si>
  <si>
    <t>% исполнения</t>
  </si>
  <si>
    <t>Приложение №1 к Постановлению МА МО город Петергоф</t>
  </si>
  <si>
    <t>Исполнение местного бюджета муниципального образования город Петергоф по доходам</t>
  </si>
  <si>
    <t>Кассовое исполнение на 01.07.2016</t>
  </si>
  <si>
    <t>1.1.1.2.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</si>
  <si>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</si>
  <si>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</si>
  <si>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</si>
  <si>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</si>
  <si>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4.1.1.1.2.</t>
  </si>
  <si>
    <t>984 1 13 02993 03 0200 130</t>
  </si>
  <si>
    <t>Другие виды прочих доходов от компенсации затрат бюджетов внутригородских муниципальных образований городов федерального значения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</si>
  <si>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</si>
  <si>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</si>
  <si>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984 2 19 03000 03 0000 151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</si>
  <si>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</si>
  <si>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5.2.1.5.</t>
  </si>
  <si>
    <t>824 1 16 90030 03 0100 140</t>
  </si>
  <si>
    <t>за второй квартал 2016 года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</si>
  <si>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</si>
  <si>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 xml:space="preserve"> от "04" июля 2016 № 71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</si>
</sst>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justify"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justify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2" fontId="9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4" fontId="9" fillId="0" borderId="10" xfId="0" applyNumberFormat="1" applyFont="1" applyBorder="1" applyAlignment="1">
      <alignment horizontal="center" vertical="top"/>
    </xf>
    <xf numFmtId="14" fontId="10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" fontId="8" fillId="0" borderId="10" xfId="0" applyNumberFormat="1" applyFont="1" applyBorder="1" applyAlignment="1">
      <alignment horizontal="center" vertical="top"/>
    </xf>
    <xf numFmtId="16" fontId="1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justify"/>
    </xf>
    <xf numFmtId="164" fontId="3" fillId="0" borderId="0" xfId="0" applyNumberFormat="1" applyFont="1" applyAlignment="1">
      <alignment/>
    </xf>
    <xf numFmtId="164" fontId="51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/>
    </xf>
    <xf numFmtId="164" fontId="53" fillId="0" borderId="10" xfId="0" applyNumberFormat="1" applyFont="1" applyBorder="1" applyAlignment="1">
      <alignment/>
    </xf>
    <xf numFmtId="164" fontId="54" fillId="0" borderId="10" xfId="0" applyNumberFormat="1" applyFont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vertical="justify"/>
    </xf>
    <xf numFmtId="164" fontId="5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justify"/>
    </xf>
    <xf numFmtId="164" fontId="53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4" fontId="9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justify"/>
    </xf>
    <xf numFmtId="164" fontId="54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 shrinkToFi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justify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justify"/>
    </xf>
    <xf numFmtId="164" fontId="52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0" fontId="9" fillId="0" borderId="10" xfId="0" applyNumberFormat="1" applyFont="1" applyFill="1" applyBorder="1" applyAlignment="1">
      <alignment/>
    </xf>
    <xf numFmtId="10" fontId="10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" fontId="7" fillId="0" borderId="10" xfId="0" applyNumberFormat="1" applyFont="1" applyBorder="1" applyAlignment="1">
      <alignment horizontal="center" vertical="top"/>
    </xf>
    <xf numFmtId="16" fontId="9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="85" zoomScaleNormal="85" zoomScalePageLayoutView="0" workbookViewId="0" topLeftCell="A1">
      <selection activeCell="A3" sqref="A3:F3"/>
    </sheetView>
  </sheetViews>
  <sheetFormatPr defaultColWidth="9.140625" defaultRowHeight="15"/>
  <cols>
    <col min="1" max="1" width="9.421875" style="4" customWidth="1"/>
    <col min="2" max="2" width="29.421875" style="1" customWidth="1"/>
    <col min="3" max="3" width="49.140625" style="1" customWidth="1"/>
    <col min="4" max="4" width="13.140625" style="1" customWidth="1"/>
    <col min="5" max="5" width="11.8515625" style="1" customWidth="1"/>
    <col min="6" max="6" width="10.28125" style="1" customWidth="1"/>
    <col min="7" max="16384" width="9.140625" style="1" customWidth="1"/>
  </cols>
  <sheetData>
    <row r="1" spans="1:6" s="2" customFormat="1" ht="21" customHeight="1">
      <c r="A1" s="105" t="s">
        <v>158</v>
      </c>
      <c r="B1" s="105"/>
      <c r="C1" s="105"/>
      <c r="D1" s="105"/>
      <c r="E1" s="105"/>
      <c r="F1" s="105"/>
    </row>
    <row r="2" spans="1:6" s="2" customFormat="1" ht="19.5" customHeight="1">
      <c r="A2" s="105" t="s">
        <v>177</v>
      </c>
      <c r="B2" s="105"/>
      <c r="C2" s="105"/>
      <c r="D2" s="105"/>
      <c r="E2" s="105"/>
      <c r="F2" s="105"/>
    </row>
    <row r="3" spans="1:6" s="3" customFormat="1" ht="21" customHeight="1">
      <c r="A3" s="106" t="s">
        <v>159</v>
      </c>
      <c r="B3" s="106"/>
      <c r="C3" s="106"/>
      <c r="D3" s="106"/>
      <c r="E3" s="106"/>
      <c r="F3" s="106"/>
    </row>
    <row r="4" spans="1:6" s="3" customFormat="1" ht="15.75">
      <c r="A4" s="106" t="s">
        <v>175</v>
      </c>
      <c r="B4" s="106"/>
      <c r="C4" s="106"/>
      <c r="D4" s="106"/>
      <c r="E4" s="106"/>
      <c r="F4" s="106"/>
    </row>
    <row r="5" spans="1:4" s="3" customFormat="1" ht="12" customHeight="1">
      <c r="A5" s="8"/>
      <c r="B5" s="8"/>
      <c r="C5" s="8"/>
      <c r="D5" s="6"/>
    </row>
    <row r="6" spans="1:6" s="8" customFormat="1" ht="73.5" customHeight="1">
      <c r="A6" s="41" t="s">
        <v>108</v>
      </c>
      <c r="B6" s="41" t="s">
        <v>109</v>
      </c>
      <c r="C6" s="42" t="s">
        <v>156</v>
      </c>
      <c r="D6" s="42" t="s">
        <v>132</v>
      </c>
      <c r="E6" s="88" t="s">
        <v>160</v>
      </c>
      <c r="F6" s="88" t="s">
        <v>157</v>
      </c>
    </row>
    <row r="7" spans="1:6" s="12" customFormat="1" ht="18" customHeight="1">
      <c r="A7" s="7" t="s">
        <v>7</v>
      </c>
      <c r="B7" s="9" t="s">
        <v>110</v>
      </c>
      <c r="C7" s="10" t="s">
        <v>111</v>
      </c>
      <c r="D7" s="11">
        <f>SUM(D8+D21+D24+D32+D38+D47)</f>
        <v>229439.40000000002</v>
      </c>
      <c r="E7" s="11">
        <f>SUM(E8+E21+E24+E32+E38+E47)</f>
        <v>76195.60000000002</v>
      </c>
      <c r="F7" s="89">
        <f>E7/D7</f>
        <v>0.3320946620327634</v>
      </c>
    </row>
    <row r="8" spans="1:6" s="12" customFormat="1" ht="16.5" customHeight="1">
      <c r="A8" s="7" t="s">
        <v>0</v>
      </c>
      <c r="B8" s="9" t="s">
        <v>112</v>
      </c>
      <c r="C8" s="10" t="s">
        <v>113</v>
      </c>
      <c r="D8" s="44">
        <f>SUM(D9+D16+D19)</f>
        <v>96162.5</v>
      </c>
      <c r="E8" s="44">
        <f>SUM(E9+E16+E19)</f>
        <v>50615.700000000004</v>
      </c>
      <c r="F8" s="89">
        <f aca="true" t="shared" si="0" ref="F8:F67">E8/D8</f>
        <v>0.5263559079682829</v>
      </c>
    </row>
    <row r="9" spans="1:6" s="15" customFormat="1" ht="33" customHeight="1">
      <c r="A9" s="34" t="s">
        <v>1</v>
      </c>
      <c r="B9" s="28" t="s">
        <v>114</v>
      </c>
      <c r="C9" s="14" t="s">
        <v>115</v>
      </c>
      <c r="D9" s="45">
        <f>SUM(D10+D13+D15)</f>
        <v>90206.5</v>
      </c>
      <c r="E9" s="45">
        <f>SUM(E10+E13+E15)</f>
        <v>47809.3</v>
      </c>
      <c r="F9" s="89">
        <f t="shared" si="0"/>
        <v>0.5299983925770316</v>
      </c>
    </row>
    <row r="10" spans="1:6" s="15" customFormat="1" ht="49.5" customHeight="1">
      <c r="A10" s="35" t="s">
        <v>2</v>
      </c>
      <c r="B10" s="29" t="s">
        <v>107</v>
      </c>
      <c r="C10" s="16" t="s">
        <v>25</v>
      </c>
      <c r="D10" s="46">
        <f>SUM(D11:D11)</f>
        <v>69911.5</v>
      </c>
      <c r="E10" s="46">
        <f>SUM(E11:E12)</f>
        <v>34521.9</v>
      </c>
      <c r="F10" s="89">
        <f t="shared" si="0"/>
        <v>0.4937942970755884</v>
      </c>
    </row>
    <row r="11" spans="1:6" s="18" customFormat="1" ht="49.5" customHeight="1">
      <c r="A11" s="36" t="s">
        <v>3</v>
      </c>
      <c r="B11" s="30" t="s">
        <v>24</v>
      </c>
      <c r="C11" s="17" t="s">
        <v>25</v>
      </c>
      <c r="D11" s="47">
        <v>69911.5</v>
      </c>
      <c r="E11" s="90">
        <v>34473.4</v>
      </c>
      <c r="F11" s="89">
        <f t="shared" si="0"/>
        <v>0.493100562854466</v>
      </c>
    </row>
    <row r="12" spans="1:6" s="18" customFormat="1" ht="63" customHeight="1">
      <c r="A12" s="36" t="s">
        <v>161</v>
      </c>
      <c r="B12" s="30" t="s">
        <v>162</v>
      </c>
      <c r="C12" s="17" t="s">
        <v>163</v>
      </c>
      <c r="D12" s="47">
        <v>0</v>
      </c>
      <c r="E12" s="90">
        <v>48.5</v>
      </c>
      <c r="F12" s="89"/>
    </row>
    <row r="13" spans="1:6" s="19" customFormat="1" ht="63" customHeight="1">
      <c r="A13" s="37" t="s">
        <v>20</v>
      </c>
      <c r="B13" s="29" t="s">
        <v>94</v>
      </c>
      <c r="C13" s="16" t="s">
        <v>85</v>
      </c>
      <c r="D13" s="46">
        <f>SUM(D14:D14)</f>
        <v>16500</v>
      </c>
      <c r="E13" s="46">
        <f>SUM(E14:E14)</f>
        <v>8429.1</v>
      </c>
      <c r="F13" s="89">
        <f t="shared" si="0"/>
        <v>0.5108545454545455</v>
      </c>
    </row>
    <row r="14" spans="1:6" s="18" customFormat="1" ht="66" customHeight="1">
      <c r="A14" s="38" t="s">
        <v>26</v>
      </c>
      <c r="B14" s="30" t="s">
        <v>27</v>
      </c>
      <c r="C14" s="17" t="s">
        <v>28</v>
      </c>
      <c r="D14" s="47">
        <v>16500</v>
      </c>
      <c r="E14" s="90">
        <v>8429.1</v>
      </c>
      <c r="F14" s="89">
        <f t="shared" si="0"/>
        <v>0.5108545454545455</v>
      </c>
    </row>
    <row r="15" spans="1:6" s="54" customFormat="1" ht="33" customHeight="1">
      <c r="A15" s="50" t="s">
        <v>116</v>
      </c>
      <c r="B15" s="51" t="s">
        <v>117</v>
      </c>
      <c r="C15" s="52" t="s">
        <v>118</v>
      </c>
      <c r="D15" s="53">
        <v>3795</v>
      </c>
      <c r="E15" s="91">
        <v>4858.3</v>
      </c>
      <c r="F15" s="89">
        <f t="shared" si="0"/>
        <v>1.2801844532279316</v>
      </c>
    </row>
    <row r="16" spans="1:6" s="15" customFormat="1" ht="34.5" customHeight="1">
      <c r="A16" s="39" t="s">
        <v>4</v>
      </c>
      <c r="B16" s="28" t="s">
        <v>95</v>
      </c>
      <c r="C16" s="14" t="s">
        <v>29</v>
      </c>
      <c r="D16" s="48">
        <f>SUM(D17)</f>
        <v>5378</v>
      </c>
      <c r="E16" s="48">
        <f>SUM(E17+E18)</f>
        <v>2542.4</v>
      </c>
      <c r="F16" s="89">
        <f t="shared" si="0"/>
        <v>0.4727407958348829</v>
      </c>
    </row>
    <row r="17" spans="1:6" s="25" customFormat="1" ht="31.5">
      <c r="A17" s="40" t="s">
        <v>5</v>
      </c>
      <c r="B17" s="29" t="s">
        <v>30</v>
      </c>
      <c r="C17" s="16" t="s">
        <v>29</v>
      </c>
      <c r="D17" s="49">
        <v>5378</v>
      </c>
      <c r="E17" s="92">
        <v>2538.8</v>
      </c>
      <c r="F17" s="89">
        <f t="shared" si="0"/>
        <v>0.47207140200818154</v>
      </c>
    </row>
    <row r="18" spans="1:6" s="25" customFormat="1" ht="47.25">
      <c r="A18" s="40" t="s">
        <v>128</v>
      </c>
      <c r="B18" s="29" t="s">
        <v>164</v>
      </c>
      <c r="C18" s="16" t="s">
        <v>165</v>
      </c>
      <c r="D18" s="49">
        <v>0</v>
      </c>
      <c r="E18" s="92">
        <v>3.6</v>
      </c>
      <c r="F18" s="89"/>
    </row>
    <row r="19" spans="1:6" s="12" customFormat="1" ht="31.5">
      <c r="A19" s="39" t="s">
        <v>121</v>
      </c>
      <c r="B19" s="28" t="s">
        <v>122</v>
      </c>
      <c r="C19" s="14" t="s">
        <v>154</v>
      </c>
      <c r="D19" s="48">
        <f>SUM(D20)</f>
        <v>578</v>
      </c>
      <c r="E19" s="48">
        <f>SUM(E20)</f>
        <v>264</v>
      </c>
      <c r="F19" s="89">
        <f t="shared" si="0"/>
        <v>0.45674740484429066</v>
      </c>
    </row>
    <row r="20" spans="1:6" s="59" customFormat="1" ht="66" customHeight="1">
      <c r="A20" s="55" t="s">
        <v>123</v>
      </c>
      <c r="B20" s="56" t="s">
        <v>124</v>
      </c>
      <c r="C20" s="57" t="s">
        <v>155</v>
      </c>
      <c r="D20" s="58">
        <v>578</v>
      </c>
      <c r="E20" s="94">
        <v>264</v>
      </c>
      <c r="F20" s="89">
        <f t="shared" si="0"/>
        <v>0.45674740484429066</v>
      </c>
    </row>
    <row r="21" spans="1:6" s="19" customFormat="1" ht="15.75">
      <c r="A21" s="41" t="s">
        <v>6</v>
      </c>
      <c r="B21" s="9" t="s">
        <v>31</v>
      </c>
      <c r="C21" s="20" t="s">
        <v>32</v>
      </c>
      <c r="D21" s="11">
        <f>SUM(D23)</f>
        <v>11000</v>
      </c>
      <c r="E21" s="11">
        <f>SUM(E23)</f>
        <v>698.2</v>
      </c>
      <c r="F21" s="89">
        <f t="shared" si="0"/>
        <v>0.06347272727272728</v>
      </c>
    </row>
    <row r="22" spans="1:6" s="12" customFormat="1" ht="18" customHeight="1">
      <c r="A22" s="39" t="s">
        <v>17</v>
      </c>
      <c r="B22" s="13" t="s">
        <v>96</v>
      </c>
      <c r="C22" s="21" t="s">
        <v>33</v>
      </c>
      <c r="D22" s="22">
        <f>SUM(D23)</f>
        <v>11000</v>
      </c>
      <c r="E22" s="22">
        <f>SUM(E23)</f>
        <v>698.2</v>
      </c>
      <c r="F22" s="89">
        <f t="shared" si="0"/>
        <v>0.06347272727272728</v>
      </c>
    </row>
    <row r="23" spans="1:6" s="15" customFormat="1" ht="81.75" customHeight="1">
      <c r="A23" s="35" t="s">
        <v>18</v>
      </c>
      <c r="B23" s="29" t="s">
        <v>34</v>
      </c>
      <c r="C23" s="16" t="s">
        <v>136</v>
      </c>
      <c r="D23" s="46">
        <v>11000</v>
      </c>
      <c r="E23" s="92">
        <v>698.2</v>
      </c>
      <c r="F23" s="95">
        <f t="shared" si="0"/>
        <v>0.06347272727272728</v>
      </c>
    </row>
    <row r="24" spans="1:6" s="19" customFormat="1" ht="67.5" customHeight="1">
      <c r="A24" s="41" t="s">
        <v>8</v>
      </c>
      <c r="B24" s="31" t="s">
        <v>35</v>
      </c>
      <c r="C24" s="20" t="s">
        <v>36</v>
      </c>
      <c r="D24" s="11">
        <f>SUM(D25+D29)</f>
        <v>98342</v>
      </c>
      <c r="E24" s="11">
        <f>SUM(E25+E29)</f>
        <v>19410.7</v>
      </c>
      <c r="F24" s="89">
        <f t="shared" si="0"/>
        <v>0.19737955298855017</v>
      </c>
    </row>
    <row r="25" spans="1:6" s="18" customFormat="1" ht="145.5" customHeight="1">
      <c r="A25" s="34" t="s">
        <v>21</v>
      </c>
      <c r="B25" s="28" t="s">
        <v>37</v>
      </c>
      <c r="C25" s="14" t="s">
        <v>38</v>
      </c>
      <c r="D25" s="22">
        <f aca="true" t="shared" si="1" ref="D25:E27">SUM(D26)</f>
        <v>97942</v>
      </c>
      <c r="E25" s="22">
        <f t="shared" si="1"/>
        <v>19410.7</v>
      </c>
      <c r="F25" s="89">
        <f t="shared" si="0"/>
        <v>0.19818566090134979</v>
      </c>
    </row>
    <row r="26" spans="1:6" s="18" customFormat="1" ht="95.25" customHeight="1">
      <c r="A26" s="37" t="s">
        <v>22</v>
      </c>
      <c r="B26" s="29" t="s">
        <v>39</v>
      </c>
      <c r="C26" s="16" t="s">
        <v>40</v>
      </c>
      <c r="D26" s="24">
        <f t="shared" si="1"/>
        <v>97942</v>
      </c>
      <c r="E26" s="24">
        <f t="shared" si="1"/>
        <v>19410.7</v>
      </c>
      <c r="F26" s="89">
        <f t="shared" si="0"/>
        <v>0.19818566090134979</v>
      </c>
    </row>
    <row r="27" spans="1:6" s="15" customFormat="1" ht="122.25" customHeight="1">
      <c r="A27" s="36" t="s">
        <v>23</v>
      </c>
      <c r="B27" s="30" t="s">
        <v>97</v>
      </c>
      <c r="C27" s="17" t="s">
        <v>138</v>
      </c>
      <c r="D27" s="23">
        <f t="shared" si="1"/>
        <v>97942</v>
      </c>
      <c r="E27" s="23">
        <f t="shared" si="1"/>
        <v>19410.7</v>
      </c>
      <c r="F27" s="89">
        <f t="shared" si="0"/>
        <v>0.19818566090134979</v>
      </c>
    </row>
    <row r="28" spans="1:6" s="61" customFormat="1" ht="66" customHeight="1">
      <c r="A28" s="60" t="s">
        <v>91</v>
      </c>
      <c r="B28" s="51" t="s">
        <v>98</v>
      </c>
      <c r="C28" s="52" t="s">
        <v>41</v>
      </c>
      <c r="D28" s="53">
        <v>97942</v>
      </c>
      <c r="E28" s="91">
        <v>19410.7</v>
      </c>
      <c r="F28" s="97">
        <f t="shared" si="0"/>
        <v>0.19818566090134979</v>
      </c>
    </row>
    <row r="29" spans="1:6" s="18" customFormat="1" ht="31.5" customHeight="1">
      <c r="A29" s="34" t="s">
        <v>10</v>
      </c>
      <c r="B29" s="28" t="s">
        <v>42</v>
      </c>
      <c r="C29" s="14" t="s">
        <v>43</v>
      </c>
      <c r="D29" s="22">
        <f>SUM(D30)</f>
        <v>400</v>
      </c>
      <c r="E29" s="22">
        <f>SUM(E30)</f>
        <v>0</v>
      </c>
      <c r="F29" s="89">
        <f t="shared" si="0"/>
        <v>0</v>
      </c>
    </row>
    <row r="30" spans="1:6" s="12" customFormat="1" ht="63.75" customHeight="1">
      <c r="A30" s="37" t="s">
        <v>11</v>
      </c>
      <c r="B30" s="29" t="s">
        <v>44</v>
      </c>
      <c r="C30" s="16" t="s">
        <v>45</v>
      </c>
      <c r="D30" s="24">
        <f>SUM(D31)</f>
        <v>400</v>
      </c>
      <c r="E30" s="24">
        <f>SUM(E31)</f>
        <v>0</v>
      </c>
      <c r="F30" s="89">
        <f t="shared" si="0"/>
        <v>0</v>
      </c>
    </row>
    <row r="31" spans="1:6" s="59" customFormat="1" ht="96.75" customHeight="1">
      <c r="A31" s="50" t="s">
        <v>12</v>
      </c>
      <c r="B31" s="51" t="s">
        <v>46</v>
      </c>
      <c r="C31" s="52" t="s">
        <v>137</v>
      </c>
      <c r="D31" s="53">
        <v>400</v>
      </c>
      <c r="E31" s="94">
        <v>0</v>
      </c>
      <c r="F31" s="89">
        <f t="shared" si="0"/>
        <v>0</v>
      </c>
    </row>
    <row r="32" spans="1:6" s="15" customFormat="1" ht="52.5" customHeight="1">
      <c r="A32" s="41" t="s">
        <v>9</v>
      </c>
      <c r="B32" s="31" t="s">
        <v>47</v>
      </c>
      <c r="C32" s="20" t="s">
        <v>99</v>
      </c>
      <c r="D32" s="11">
        <f>SUM(D33)</f>
        <v>10500</v>
      </c>
      <c r="E32" s="11">
        <f>SUM(E33)</f>
        <v>4439.6</v>
      </c>
      <c r="F32" s="89">
        <f t="shared" si="0"/>
        <v>0.42281904761904765</v>
      </c>
    </row>
    <row r="33" spans="1:6" s="19" customFormat="1" ht="34.5" customHeight="1">
      <c r="A33" s="34" t="s">
        <v>48</v>
      </c>
      <c r="B33" s="13" t="s">
        <v>100</v>
      </c>
      <c r="C33" s="14" t="s">
        <v>101</v>
      </c>
      <c r="D33" s="22">
        <f>SUM(D35)</f>
        <v>10500</v>
      </c>
      <c r="E33" s="22">
        <f>SUM(E35)</f>
        <v>4439.6</v>
      </c>
      <c r="F33" s="89">
        <f t="shared" si="0"/>
        <v>0.42281904761904765</v>
      </c>
    </row>
    <row r="34" spans="1:6" s="15" customFormat="1" ht="33" customHeight="1">
      <c r="A34" s="34" t="s">
        <v>13</v>
      </c>
      <c r="B34" s="28" t="s">
        <v>102</v>
      </c>
      <c r="C34" s="14" t="s">
        <v>103</v>
      </c>
      <c r="D34" s="22">
        <f>D35</f>
        <v>10500</v>
      </c>
      <c r="E34" s="22">
        <f>E35</f>
        <v>4439.6</v>
      </c>
      <c r="F34" s="89">
        <f t="shared" si="0"/>
        <v>0.42281904761904765</v>
      </c>
    </row>
    <row r="35" spans="1:6" s="12" customFormat="1" ht="48.75" customHeight="1">
      <c r="A35" s="35" t="s">
        <v>14</v>
      </c>
      <c r="B35" s="29" t="s">
        <v>104</v>
      </c>
      <c r="C35" s="16" t="s">
        <v>139</v>
      </c>
      <c r="D35" s="24">
        <f>SUM(D36)</f>
        <v>10500</v>
      </c>
      <c r="E35" s="24">
        <f>SUM(E36+E37)</f>
        <v>4439.6</v>
      </c>
      <c r="F35" s="89">
        <f t="shared" si="0"/>
        <v>0.42281904761904765</v>
      </c>
    </row>
    <row r="36" spans="1:6" s="59" customFormat="1" ht="114" customHeight="1">
      <c r="A36" s="62" t="s">
        <v>105</v>
      </c>
      <c r="B36" s="63" t="s">
        <v>106</v>
      </c>
      <c r="C36" s="64" t="s">
        <v>49</v>
      </c>
      <c r="D36" s="65">
        <v>10500</v>
      </c>
      <c r="E36" s="93">
        <v>4419.5</v>
      </c>
      <c r="F36" s="89">
        <f t="shared" si="0"/>
        <v>0.4209047619047619</v>
      </c>
    </row>
    <row r="37" spans="1:6" s="59" customFormat="1" ht="73.5" customHeight="1">
      <c r="A37" s="99" t="s">
        <v>166</v>
      </c>
      <c r="B37" s="100" t="s">
        <v>167</v>
      </c>
      <c r="C37" s="16" t="s">
        <v>168</v>
      </c>
      <c r="D37" s="65">
        <v>0</v>
      </c>
      <c r="E37" s="93">
        <v>20.1</v>
      </c>
      <c r="F37" s="89"/>
    </row>
    <row r="38" spans="1:6" s="15" customFormat="1" ht="34.5" customHeight="1">
      <c r="A38" s="41" t="s">
        <v>146</v>
      </c>
      <c r="B38" s="31" t="s">
        <v>50</v>
      </c>
      <c r="C38" s="20" t="s">
        <v>51</v>
      </c>
      <c r="D38" s="11">
        <f>SUM(D39+D40)</f>
        <v>7419.2</v>
      </c>
      <c r="E38" s="11">
        <f>SUM(E39+E40)</f>
        <v>984.8000000000001</v>
      </c>
      <c r="F38" s="89">
        <f t="shared" si="0"/>
        <v>0.13273668320034507</v>
      </c>
    </row>
    <row r="39" spans="1:6" s="19" customFormat="1" ht="100.5" customHeight="1">
      <c r="A39" s="34" t="s">
        <v>147</v>
      </c>
      <c r="B39" s="28" t="s">
        <v>140</v>
      </c>
      <c r="C39" s="14" t="s">
        <v>52</v>
      </c>
      <c r="D39" s="45">
        <v>500</v>
      </c>
      <c r="E39" s="96">
        <v>393.1</v>
      </c>
      <c r="F39" s="89">
        <f t="shared" si="0"/>
        <v>0.7862</v>
      </c>
    </row>
    <row r="40" spans="1:6" s="15" customFormat="1" ht="48.75" customHeight="1">
      <c r="A40" s="39" t="s">
        <v>148</v>
      </c>
      <c r="B40" s="28" t="s">
        <v>53</v>
      </c>
      <c r="C40" s="14" t="s">
        <v>54</v>
      </c>
      <c r="D40" s="22">
        <f>SUM(D41)</f>
        <v>6919.2</v>
      </c>
      <c r="E40" s="22">
        <f>SUM(E41)</f>
        <v>591.7</v>
      </c>
      <c r="F40" s="89">
        <f t="shared" si="0"/>
        <v>0.08551566655104638</v>
      </c>
    </row>
    <row r="41" spans="1:6" s="15" customFormat="1" ht="82.5" customHeight="1">
      <c r="A41" s="35" t="s">
        <v>149</v>
      </c>
      <c r="B41" s="29" t="s">
        <v>55</v>
      </c>
      <c r="C41" s="16" t="s">
        <v>141</v>
      </c>
      <c r="D41" s="46">
        <f>SUM(D42:D46)</f>
        <v>6919.2</v>
      </c>
      <c r="E41" s="46">
        <f>SUM(E42:E46)</f>
        <v>591.7</v>
      </c>
      <c r="F41" s="89">
        <f t="shared" si="0"/>
        <v>0.08551566655104638</v>
      </c>
    </row>
    <row r="42" spans="1:6" s="59" customFormat="1" ht="84" customHeight="1">
      <c r="A42" s="50" t="s">
        <v>150</v>
      </c>
      <c r="B42" s="51" t="s">
        <v>133</v>
      </c>
      <c r="C42" s="52" t="s">
        <v>56</v>
      </c>
      <c r="D42" s="53">
        <v>6195</v>
      </c>
      <c r="E42" s="93">
        <v>338.7</v>
      </c>
      <c r="F42" s="89">
        <f t="shared" si="0"/>
        <v>0.05467312348668281</v>
      </c>
    </row>
    <row r="43" spans="1:6" s="59" customFormat="1" ht="80.25" customHeight="1">
      <c r="A43" s="50" t="s">
        <v>151</v>
      </c>
      <c r="B43" s="51" t="s">
        <v>134</v>
      </c>
      <c r="C43" s="52" t="s">
        <v>56</v>
      </c>
      <c r="D43" s="53">
        <v>434.2</v>
      </c>
      <c r="E43" s="94">
        <v>160</v>
      </c>
      <c r="F43" s="89">
        <f t="shared" si="0"/>
        <v>0.36849378166743435</v>
      </c>
    </row>
    <row r="44" spans="1:6" s="59" customFormat="1" ht="80.25" customHeight="1">
      <c r="A44" s="50" t="s">
        <v>152</v>
      </c>
      <c r="B44" s="51" t="s">
        <v>174</v>
      </c>
      <c r="C44" s="52" t="s">
        <v>176</v>
      </c>
      <c r="D44" s="53">
        <v>0</v>
      </c>
      <c r="E44" s="94">
        <v>30</v>
      </c>
      <c r="F44" s="89"/>
    </row>
    <row r="45" spans="1:6" s="59" customFormat="1" ht="81" customHeight="1">
      <c r="A45" s="50" t="s">
        <v>153</v>
      </c>
      <c r="B45" s="51" t="s">
        <v>135</v>
      </c>
      <c r="C45" s="52" t="s">
        <v>56</v>
      </c>
      <c r="D45" s="53">
        <v>200</v>
      </c>
      <c r="E45" s="94">
        <v>63</v>
      </c>
      <c r="F45" s="89">
        <f t="shared" si="0"/>
        <v>0.315</v>
      </c>
    </row>
    <row r="46" spans="1:6" s="66" customFormat="1" ht="81" customHeight="1">
      <c r="A46" s="50" t="s">
        <v>173</v>
      </c>
      <c r="B46" s="51" t="s">
        <v>57</v>
      </c>
      <c r="C46" s="52" t="s">
        <v>58</v>
      </c>
      <c r="D46" s="53">
        <v>90</v>
      </c>
      <c r="E46" s="94">
        <v>0</v>
      </c>
      <c r="F46" s="89">
        <f t="shared" si="0"/>
        <v>0</v>
      </c>
    </row>
    <row r="47" spans="1:6" s="25" customFormat="1" ht="18.75" customHeight="1">
      <c r="A47" s="41" t="s">
        <v>15</v>
      </c>
      <c r="B47" s="9" t="s">
        <v>59</v>
      </c>
      <c r="C47" s="10" t="s">
        <v>60</v>
      </c>
      <c r="D47" s="44">
        <f>D48</f>
        <v>6015.7</v>
      </c>
      <c r="E47" s="44">
        <f>E48</f>
        <v>46.6</v>
      </c>
      <c r="F47" s="89">
        <f t="shared" si="0"/>
        <v>0.0077463969280383</v>
      </c>
    </row>
    <row r="48" spans="1:6" s="12" customFormat="1" ht="19.5" customHeight="1">
      <c r="A48" s="34" t="s">
        <v>16</v>
      </c>
      <c r="B48" s="13" t="s">
        <v>89</v>
      </c>
      <c r="C48" s="21" t="s">
        <v>90</v>
      </c>
      <c r="D48" s="45">
        <f>D49</f>
        <v>6015.7</v>
      </c>
      <c r="E48" s="45">
        <f>E49</f>
        <v>46.6</v>
      </c>
      <c r="F48" s="89">
        <f t="shared" si="0"/>
        <v>0.0077463969280383</v>
      </c>
    </row>
    <row r="49" spans="1:6" s="69" customFormat="1" ht="48.75" customHeight="1">
      <c r="A49" s="67" t="s">
        <v>119</v>
      </c>
      <c r="B49" s="56" t="s">
        <v>61</v>
      </c>
      <c r="C49" s="68" t="s">
        <v>142</v>
      </c>
      <c r="D49" s="58">
        <v>6015.7</v>
      </c>
      <c r="E49" s="82">
        <v>46.6</v>
      </c>
      <c r="F49" s="98">
        <f t="shared" si="0"/>
        <v>0.0077463969280383</v>
      </c>
    </row>
    <row r="50" spans="1:6" s="74" customFormat="1" ht="19.5" customHeight="1">
      <c r="A50" s="70" t="s">
        <v>19</v>
      </c>
      <c r="B50" s="71" t="s">
        <v>62</v>
      </c>
      <c r="C50" s="72" t="s">
        <v>63</v>
      </c>
      <c r="D50" s="73">
        <f>SUM(D51)</f>
        <v>131368.6</v>
      </c>
      <c r="E50" s="73">
        <f>SUM(E51)</f>
        <v>60799.6</v>
      </c>
      <c r="F50" s="89">
        <f t="shared" si="0"/>
        <v>0.46281683750911556</v>
      </c>
    </row>
    <row r="51" spans="1:6" s="59" customFormat="1" ht="49.5" customHeight="1">
      <c r="A51" s="70" t="s">
        <v>0</v>
      </c>
      <c r="B51" s="75" t="s">
        <v>64</v>
      </c>
      <c r="C51" s="76" t="s">
        <v>86</v>
      </c>
      <c r="D51" s="73">
        <f>SUM(D52+D55)</f>
        <v>131368.6</v>
      </c>
      <c r="E51" s="73">
        <f>SUM(E52+E55+E65)</f>
        <v>60799.6</v>
      </c>
      <c r="F51" s="89">
        <f t="shared" si="0"/>
        <v>0.46281683750911556</v>
      </c>
    </row>
    <row r="52" spans="1:6" s="59" customFormat="1" ht="32.25" customHeight="1">
      <c r="A52" s="77" t="s">
        <v>1</v>
      </c>
      <c r="B52" s="78" t="s">
        <v>87</v>
      </c>
      <c r="C52" s="79" t="s">
        <v>88</v>
      </c>
      <c r="D52" s="80">
        <f>D53</f>
        <v>47933.8</v>
      </c>
      <c r="E52" s="80">
        <f>E53</f>
        <v>23967</v>
      </c>
      <c r="F52" s="89">
        <f t="shared" si="0"/>
        <v>0.5000020862105654</v>
      </c>
    </row>
    <row r="53" spans="1:6" s="59" customFormat="1" ht="31.5" customHeight="1">
      <c r="A53" s="67" t="s">
        <v>2</v>
      </c>
      <c r="B53" s="56" t="s">
        <v>65</v>
      </c>
      <c r="C53" s="57" t="s">
        <v>66</v>
      </c>
      <c r="D53" s="58">
        <f>SUM(D54)</f>
        <v>47933.8</v>
      </c>
      <c r="E53" s="58">
        <f>SUM(E54)</f>
        <v>23967</v>
      </c>
      <c r="F53" s="89">
        <f t="shared" si="0"/>
        <v>0.5000020862105654</v>
      </c>
    </row>
    <row r="54" spans="1:6" s="66" customFormat="1" ht="61.5" customHeight="1">
      <c r="A54" s="50" t="s">
        <v>3</v>
      </c>
      <c r="B54" s="51" t="s">
        <v>67</v>
      </c>
      <c r="C54" s="52" t="s">
        <v>143</v>
      </c>
      <c r="D54" s="53">
        <v>47933.8</v>
      </c>
      <c r="E54" s="94">
        <v>23967</v>
      </c>
      <c r="F54" s="97">
        <f t="shared" si="0"/>
        <v>0.5000020862105654</v>
      </c>
    </row>
    <row r="55" spans="1:6" s="18" customFormat="1" ht="48" customHeight="1">
      <c r="A55" s="34" t="s">
        <v>4</v>
      </c>
      <c r="B55" s="28" t="s">
        <v>68</v>
      </c>
      <c r="C55" s="14" t="s">
        <v>69</v>
      </c>
      <c r="D55" s="22">
        <f>SUM(D56+D61)</f>
        <v>83434.8</v>
      </c>
      <c r="E55" s="22">
        <f>SUM(E56+E61)</f>
        <v>36852.7</v>
      </c>
      <c r="F55" s="89">
        <f t="shared" si="0"/>
        <v>0.4416945926639723</v>
      </c>
    </row>
    <row r="56" spans="1:6" s="25" customFormat="1" ht="51" customHeight="1">
      <c r="A56" s="37" t="s">
        <v>5</v>
      </c>
      <c r="B56" s="32" t="s">
        <v>70</v>
      </c>
      <c r="C56" s="16" t="s">
        <v>71</v>
      </c>
      <c r="D56" s="46">
        <f>D57</f>
        <v>64527.200000000004</v>
      </c>
      <c r="E56" s="46">
        <f>E57</f>
        <v>28052.699999999997</v>
      </c>
      <c r="F56" s="89">
        <f t="shared" si="0"/>
        <v>0.43474224823020363</v>
      </c>
    </row>
    <row r="57" spans="1:6" s="18" customFormat="1" ht="81" customHeight="1">
      <c r="A57" s="36" t="s">
        <v>120</v>
      </c>
      <c r="B57" s="33" t="s">
        <v>93</v>
      </c>
      <c r="C57" s="17" t="s">
        <v>144</v>
      </c>
      <c r="D57" s="47">
        <f>SUM(D58:D60)</f>
        <v>64527.200000000004</v>
      </c>
      <c r="E57" s="47">
        <f>SUM(E58:E60)</f>
        <v>28052.699999999997</v>
      </c>
      <c r="F57" s="89">
        <f t="shared" si="0"/>
        <v>0.43474224823020363</v>
      </c>
    </row>
    <row r="58" spans="1:6" s="54" customFormat="1" ht="102.75" customHeight="1">
      <c r="A58" s="50" t="s">
        <v>125</v>
      </c>
      <c r="B58" s="51" t="s">
        <v>72</v>
      </c>
      <c r="C58" s="52" t="s">
        <v>92</v>
      </c>
      <c r="D58" s="81">
        <v>4799.8</v>
      </c>
      <c r="E58" s="91">
        <v>2492.6</v>
      </c>
      <c r="F58" s="89">
        <f t="shared" si="0"/>
        <v>0.51931330472103</v>
      </c>
    </row>
    <row r="59" spans="1:6" s="54" customFormat="1" ht="138" customHeight="1">
      <c r="A59" s="50" t="s">
        <v>126</v>
      </c>
      <c r="B59" s="51" t="s">
        <v>73</v>
      </c>
      <c r="C59" s="52" t="s">
        <v>74</v>
      </c>
      <c r="D59" s="53">
        <v>6</v>
      </c>
      <c r="E59" s="101">
        <v>6</v>
      </c>
      <c r="F59" s="89">
        <f t="shared" si="0"/>
        <v>1</v>
      </c>
    </row>
    <row r="60" spans="1:6" s="69" customFormat="1" ht="96.75" customHeight="1">
      <c r="A60" s="50" t="s">
        <v>127</v>
      </c>
      <c r="B60" s="51" t="s">
        <v>75</v>
      </c>
      <c r="C60" s="52" t="s">
        <v>76</v>
      </c>
      <c r="D60" s="53">
        <v>59721.4</v>
      </c>
      <c r="E60" s="93">
        <v>25554.1</v>
      </c>
      <c r="F60" s="97">
        <f t="shared" si="0"/>
        <v>0.42788849558114844</v>
      </c>
    </row>
    <row r="61" spans="1:6" s="83" customFormat="1" ht="79.5" customHeight="1">
      <c r="A61" s="67" t="s">
        <v>128</v>
      </c>
      <c r="B61" s="56" t="s">
        <v>77</v>
      </c>
      <c r="C61" s="57" t="s">
        <v>78</v>
      </c>
      <c r="D61" s="82">
        <f>D62</f>
        <v>18907.6</v>
      </c>
      <c r="E61" s="82">
        <f>E62</f>
        <v>8800</v>
      </c>
      <c r="F61" s="89">
        <f t="shared" si="0"/>
        <v>0.46542131206498977</v>
      </c>
    </row>
    <row r="62" spans="1:8" s="2" customFormat="1" ht="98.25" customHeight="1">
      <c r="A62" s="38" t="s">
        <v>129</v>
      </c>
      <c r="B62" s="30" t="s">
        <v>79</v>
      </c>
      <c r="C62" s="17" t="s">
        <v>145</v>
      </c>
      <c r="D62" s="26">
        <f>SUM(D63+D64)</f>
        <v>18907.6</v>
      </c>
      <c r="E62" s="26">
        <f>SUM(E63+E64)</f>
        <v>8800</v>
      </c>
      <c r="F62" s="89">
        <f t="shared" si="0"/>
        <v>0.46542131206498977</v>
      </c>
      <c r="H62" s="43"/>
    </row>
    <row r="63" spans="1:6" s="83" customFormat="1" ht="63">
      <c r="A63" s="50" t="s">
        <v>130</v>
      </c>
      <c r="B63" s="51" t="s">
        <v>80</v>
      </c>
      <c r="C63" s="52" t="s">
        <v>81</v>
      </c>
      <c r="D63" s="53">
        <v>13240.8</v>
      </c>
      <c r="E63" s="102">
        <v>6000</v>
      </c>
      <c r="F63" s="89">
        <f t="shared" si="0"/>
        <v>0.45314482508609755</v>
      </c>
    </row>
    <row r="64" spans="1:6" s="83" customFormat="1" ht="63">
      <c r="A64" s="50" t="s">
        <v>131</v>
      </c>
      <c r="B64" s="51" t="s">
        <v>82</v>
      </c>
      <c r="C64" s="52" t="s">
        <v>83</v>
      </c>
      <c r="D64" s="81">
        <v>5666.8</v>
      </c>
      <c r="E64" s="102">
        <v>2800</v>
      </c>
      <c r="F64" s="89">
        <f t="shared" si="0"/>
        <v>0.49410602103479917</v>
      </c>
    </row>
    <row r="65" spans="1:6" s="83" customFormat="1" ht="78.75">
      <c r="A65" s="103" t="s">
        <v>121</v>
      </c>
      <c r="B65" s="31" t="s">
        <v>169</v>
      </c>
      <c r="C65" s="20" t="s">
        <v>170</v>
      </c>
      <c r="D65" s="81">
        <f>D66</f>
        <v>0</v>
      </c>
      <c r="E65" s="101">
        <f>E66</f>
        <v>-20.1</v>
      </c>
      <c r="F65" s="89"/>
    </row>
    <row r="66" spans="1:6" s="83" customFormat="1" ht="78.75">
      <c r="A66" s="104" t="s">
        <v>123</v>
      </c>
      <c r="B66" s="30" t="s">
        <v>171</v>
      </c>
      <c r="C66" s="17" t="s">
        <v>172</v>
      </c>
      <c r="D66" s="81">
        <v>0</v>
      </c>
      <c r="E66" s="101">
        <v>-20.1</v>
      </c>
      <c r="F66" s="89"/>
    </row>
    <row r="67" spans="1:6" ht="15.75">
      <c r="A67" s="7"/>
      <c r="B67" s="27"/>
      <c r="C67" s="10" t="s">
        <v>84</v>
      </c>
      <c r="D67" s="11">
        <f>SUM(D50+D7)</f>
        <v>360808</v>
      </c>
      <c r="E67" s="11">
        <f>SUM(E50+E7)</f>
        <v>136995.2</v>
      </c>
      <c r="F67" s="89">
        <f t="shared" si="0"/>
        <v>0.3796900290459192</v>
      </c>
    </row>
    <row r="68" spans="1:4" ht="15.75">
      <c r="A68" s="84"/>
      <c r="B68" s="85"/>
      <c r="C68" s="86"/>
      <c r="D68" s="87"/>
    </row>
    <row r="69" ht="15">
      <c r="C69" s="5"/>
    </row>
    <row r="70" ht="15">
      <c r="C70" s="5"/>
    </row>
    <row r="71" ht="15">
      <c r="C71" s="5"/>
    </row>
    <row r="72" ht="15">
      <c r="C72" s="5"/>
    </row>
    <row r="73" ht="15">
      <c r="C73" s="5"/>
    </row>
    <row r="74" ht="15">
      <c r="C74" s="5"/>
    </row>
    <row r="75" ht="15">
      <c r="C75" s="5"/>
    </row>
    <row r="76" ht="15">
      <c r="C76" s="5"/>
    </row>
    <row r="77" ht="15">
      <c r="C77" s="5"/>
    </row>
    <row r="78" ht="15">
      <c r="C78" s="5"/>
    </row>
    <row r="79" ht="15">
      <c r="C79" s="5"/>
    </row>
    <row r="80" ht="15">
      <c r="C80" s="5"/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</sheetData>
  <sheetProtection/>
  <mergeCells count="4">
    <mergeCell ref="A2:F2"/>
    <mergeCell ref="A3:F3"/>
    <mergeCell ref="A4:F4"/>
    <mergeCell ref="A1:F1"/>
  </mergeCells>
  <printOptions/>
  <pageMargins left="0.7480314960629921" right="0" top="0.3937007874015748" bottom="0.1968503937007874" header="0" footer="0"/>
  <pageSetup fitToHeight="6" fitToWidth="1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2016-08-03T14:52:48Z</dcterms:modified>
  <cp:category/>
  <cp:version/>
  <cp:contentType/>
  <cp:contentStatus/>
</cp:coreProperties>
</file>